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5.8.9" sheetId="1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<sst xmlns="http://schemas.openxmlformats.org/spreadsheetml/2006/main" count="33" uniqueCount="32">
  <si>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ANUÁRIO ESTATÍSTICO 2018</t>
  </si>
  <si>
    <t xml:space="preserve">ECONOMIA</t>
  </si>
  <si>
    <t xml:space="preserve">5.8 CONTABILIDADE NACIONAL</t>
  </si>
  <si>
    <t xml:space="preserve">5.8.9 - Sergipe - Taxa  Anual de Crescimento Real do PIB e Valor Adicionado Bruto, por atividade econômica - 2011 - 2015</t>
  </si>
  <si>
    <t xml:space="preserve">ATIVIDADES</t>
  </si>
  <si>
    <t xml:space="preserve">Cresc. Acumulado 2011-2015</t>
  </si>
  <si>
    <t xml:space="preserve">Taxa Anual Média 2011-2015  (%)</t>
  </si>
  <si>
    <t xml:space="preserve">Agropecuária</t>
  </si>
  <si>
    <t xml:space="preserve">Agricultura</t>
  </si>
  <si>
    <t xml:space="preserve">Pecuária</t>
  </si>
  <si>
    <t xml:space="preserve">Produção florestal, pesca e aquicultura</t>
  </si>
  <si>
    <t xml:space="preserve">Indústria</t>
  </si>
  <si>
    <t xml:space="preserve">Extrativa mineral</t>
  </si>
  <si>
    <t xml:space="preserve">Transformação</t>
  </si>
  <si>
    <t xml:space="preserve">Eletricidade e gás, água, esgoto e gestão de resíduos</t>
  </si>
  <si>
    <t xml:space="preserve">Construção</t>
  </si>
  <si>
    <t xml:space="preserve">Serviços</t>
  </si>
  <si>
    <t xml:space="preserve">Comércio, manutenção e reparação de veículos</t>
  </si>
  <si>
    <t xml:space="preserve">Transportes, armazenagem e correios</t>
  </si>
  <si>
    <t xml:space="preserve">Alojamento e Alimentação</t>
  </si>
  <si>
    <t xml:space="preserve">Informação e comunicação</t>
  </si>
  <si>
    <t xml:space="preserve">Atividades financeiras, seguros e serv relacionados</t>
  </si>
  <si>
    <t xml:space="preserve">Atividades Imobiliárias</t>
  </si>
  <si>
    <t xml:space="preserve">Atividades profissionais, científicas, técnicas, administrativas e serv complementares</t>
  </si>
  <si>
    <t xml:space="preserve">Administração, educação e saúde públicas, defesa e seguridade social</t>
  </si>
  <si>
    <t xml:space="preserve">Educação e Saúde Privadas</t>
  </si>
  <si>
    <t xml:space="preserve">Artes, cultura, esporte e recreação e outras atividades de serviços </t>
  </si>
  <si>
    <t xml:space="preserve">Serviços domésticos</t>
  </si>
  <si>
    <t xml:space="preserve">VAB</t>
  </si>
  <si>
    <t xml:space="preserve">Produto Interno Bruto</t>
  </si>
  <si>
    <t xml:space="preserve">-</t>
  </si>
  <si>
    <t xml:space="preserve">Fontes: IBGE/SEPLAG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</si>
</sst>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0.0"/>
    <numFmt numFmtId="167" formatCode="##0.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984807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E46C0A"/>
      <name val="Arial"/>
      <family val="2"/>
      <charset val="1"/>
    </font>
    <font>
      <b val="true"/>
      <sz val="13"/>
      <color rgb="FF1F497D"/>
      <name val="Calibri"/>
      <family val="2"/>
      <charset val="1"/>
    </font>
    <font>
      <b val="true"/>
      <sz val="10"/>
      <color rgb="FFFFFFFF"/>
      <name val="Cambria"/>
      <family val="1"/>
      <charset val="1"/>
    </font>
    <font>
      <sz val="11"/>
      <color rgb="FFFFFFFF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808080"/>
      <name val="Calibri"/>
      <family val="2"/>
      <charset val="1"/>
    </font>
    <font>
      <b val="true"/>
      <sz val="10"/>
      <color rgb="FF808080"/>
      <name val="Calibri"/>
      <family val="2"/>
      <charset val="1"/>
    </font>
    <font>
      <sz val="11"/>
      <color rgb="FF808080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sz val="11"/>
      <color rgb="FF7F7F7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984807"/>
        <bgColor rgb="FF993366"/>
      </patternFill>
    </fill>
    <fill>
      <patternFill patternType="solid">
        <fgColor rgb="FFE46C0A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A7C0DE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 style="hair">
        <color rgb="FFF2F2F2"/>
      </right>
      <top/>
      <bottom style="hair">
        <color rgb="FFF2F2F2"/>
      </bottom>
      <diagonal/>
    </border>
    <border diagonalUp="false" diagonalDown="false">
      <left style="hair">
        <color rgb="FFF2F2F2"/>
      </left>
      <right style="hair">
        <color rgb="FFF2F2F2"/>
      </right>
      <top/>
      <bottom style="hair">
        <color rgb="FFF2F2F2"/>
      </bottom>
      <diagonal/>
    </border>
    <border diagonalUp="false" diagonalDown="false">
      <left style="hair">
        <color rgb="FFF2F2F2"/>
      </left>
      <right/>
      <top/>
      <bottom style="hair">
        <color rgb="FFF2F2F2"/>
      </bottom>
      <diagonal/>
    </border>
    <border diagonalUp="false" diagonalDown="false">
      <left/>
      <right style="hair">
        <color rgb="FFF2F2F2"/>
      </right>
      <top style="hair">
        <color rgb="FFF2F2F2"/>
      </top>
      <bottom style="hair">
        <color rgb="FFF2F2F2"/>
      </bottom>
      <diagonal/>
    </border>
    <border diagonalUp="false" diagonalDown="false"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 diagonalUp="false" diagonalDown="false">
      <left style="hair">
        <color rgb="FFF2F2F2"/>
      </left>
      <right/>
      <top style="hair">
        <color rgb="FFF2F2F2"/>
      </top>
      <bottom style="hair">
        <color rgb="FFF2F2F2"/>
      </bottom>
      <diagonal/>
    </border>
    <border diagonalUp="false" diagonalDown="false">
      <left/>
      <right style="hair">
        <color rgb="FFF2F2F2"/>
      </right>
      <top style="hair">
        <color rgb="FFF2F2F2"/>
      </top>
      <bottom/>
      <diagonal/>
    </border>
    <border diagonalUp="false" diagonalDown="false">
      <left style="hair">
        <color rgb="FFF2F2F2"/>
      </left>
      <right style="hair">
        <color rgb="FFF2F2F2"/>
      </right>
      <top style="hair">
        <color rgb="FFF2F2F2"/>
      </top>
      <bottom/>
      <diagonal/>
    </border>
    <border diagonalUp="false" diagonalDown="false">
      <left style="hair">
        <color rgb="FFF2F2F2"/>
      </left>
      <right/>
      <top style="hair">
        <color rgb="FFF2F2F2"/>
      </top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9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3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4" fontId="8" fillId="3" borderId="2" xfId="24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0" fillId="4" borderId="3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0" fillId="4" borderId="4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0" fillId="4" borderId="5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11" fillId="0" borderId="6" xfId="2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6" fontId="11" fillId="0" borderId="7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2" fillId="5" borderId="7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2" fillId="5" borderId="8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10" fillId="4" borderId="6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0" fillId="4" borderId="7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0" fillId="4" borderId="8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7" fontId="11" fillId="0" borderId="6" xfId="20" applyFont="true" applyBorder="true" applyAlignment="true" applyProtection="true">
      <alignment horizontal="left" vertical="bottom" textRotation="0" wrapText="true" indent="0" shrinkToFit="false"/>
      <protection locked="true" hidden="true"/>
    </xf>
    <xf numFmtId="164" fontId="11" fillId="0" borderId="6" xfId="2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1" fillId="0" borderId="9" xfId="2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6" fontId="11" fillId="0" borderId="10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2" fillId="5" borderId="10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2" fillId="5" borderId="11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0" fillId="4" borderId="0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0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6" fontId="13" fillId="6" borderId="0" xfId="2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20" applyFont="true" applyBorder="true" applyAlignment="true" applyProtection="true">
      <alignment horizontal="center" vertical="bottom" textRotation="0" wrapText="true" indent="0" shrinkToFit="false"/>
      <protection locked="true" hidden="true"/>
    </xf>
  </cellXfs>
  <cellStyles count="1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  <cellStyle name="TableStyleLight1" xfId="21" builtinId="53" customBuiltin="true"/>
    <cellStyle name="Vírgula 2" xfId="22" builtinId="53" customBuiltin="true"/>
    <cellStyle name="Excel Built-in Heading 2" xfId="23" builtinId="53" customBuiltin="true"/>
    <cellStyle name="Excel Built-in 60% - Accent1" xfId="24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7F7F7F"/>
      <rgbColor rgb="FF003366"/>
      <rgbColor rgb="FF339966"/>
      <rgbColor rgb="FF003300"/>
      <rgbColor rgb="FF333300"/>
      <rgbColor rgb="FF984807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externalLink" Target="externalLinks/externalLink4.xml"/><Relationship Id="rId7" Type="http://schemas.openxmlformats.org/officeDocument/2006/relationships/externalLink" Target="externalLinks/externalLink5.xml"/><Relationship Id="rId8" Type="http://schemas.openxmlformats.org/officeDocument/2006/relationships/externalLink" Target="externalLinks/externalLink6.xml"/><Relationship Id="rId9" Type="http://schemas.openxmlformats.org/officeDocument/2006/relationships/externalLink" Target="externalLinks/externalLink7.xml"/><Relationship Id="rId10" Type="http://schemas.openxmlformats.org/officeDocument/2006/relationships/externalLink" Target="externalLinks/externalLink8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#&apos;sum&#225;rio-5.8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99000</xdr:colOff>
      <xdr:row>0</xdr:row>
      <xdr:rowOff>0</xdr:rowOff>
    </xdr:from>
    <xdr:to>
      <xdr:col>1</xdr:col>
      <xdr:colOff>2399760</xdr:colOff>
      <xdr:row>4</xdr:row>
      <xdr:rowOff>104400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41560" y="0"/>
          <a:ext cx="2300760" cy="866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198000</xdr:colOff>
      <xdr:row>5</xdr:row>
      <xdr:rowOff>15120</xdr:rowOff>
    </xdr:from>
    <xdr:to>
      <xdr:col>9</xdr:col>
      <xdr:colOff>492840</xdr:colOff>
      <xdr:row>7</xdr:row>
      <xdr:rowOff>3240</xdr:rowOff>
    </xdr:to>
    <xdr:sp>
      <xdr:nvSpPr>
        <xdr:cNvPr id="1" name="CustomShape 1">
          <a:hlinkClick r:id="rId2"/>
        </xdr:cNvPr>
        <xdr:cNvSpPr/>
      </xdr:nvSpPr>
      <xdr:spPr>
        <a:xfrm>
          <a:off x="11665800" y="967320"/>
          <a:ext cx="294840" cy="36936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/28SE_C_AJUSTE_201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/28SE_C_AJUSTE_201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/28SE_C_AJUSTE_2013.xlsx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/28SE_C_AJUSTE_2014.xlsx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_C_AJUSTE_2011.xlsx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_C_AJUSTE_2013.xlsx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_C_AJUSTE_2014.xlsx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C:/DPEA/PIB/PIB%20Estadual/2014/28SE/28SE_C_AJUSTE_201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</sheetNames>
    <sheetDataSet>
      <sheetData sheetId="0">
        <row r="12">
          <cell r="O12">
            <v>1.04753806195405</v>
          </cell>
        </row>
        <row r="13">
          <cell r="Z13">
            <v>0.916414063303251</v>
          </cell>
        </row>
        <row r="30">
          <cell r="O30">
            <v>1.28306295824602</v>
          </cell>
        </row>
        <row r="30">
          <cell r="Z30">
            <v>1.13956708691427</v>
          </cell>
        </row>
        <row r="38">
          <cell r="O38">
            <v>1.10334516692798</v>
          </cell>
        </row>
        <row r="72">
          <cell r="O72">
            <v>1.12085787082728</v>
          </cell>
        </row>
        <row r="77">
          <cell r="O77">
            <v>1.0656796355409</v>
          </cell>
        </row>
        <row r="82">
          <cell r="Z82">
            <v>1.0192704733042</v>
          </cell>
        </row>
        <row r="137">
          <cell r="O137">
            <v>0.951680795064077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</sheetNames>
    <sheetDataSet>
      <sheetData sheetId="0">
        <row r="12">
          <cell r="O12">
            <v>1.00990805419496</v>
          </cell>
        </row>
        <row r="13">
          <cell r="O13">
            <v>0.906243477639583</v>
          </cell>
        </row>
        <row r="13">
          <cell r="Z13">
            <v>0.918280020656142</v>
          </cell>
        </row>
        <row r="23">
          <cell r="O23">
            <v>0.953270485777498</v>
          </cell>
        </row>
        <row r="30">
          <cell r="O30">
            <v>0.924458293202861</v>
          </cell>
        </row>
        <row r="30">
          <cell r="Z30">
            <v>1.0016631440177</v>
          </cell>
        </row>
        <row r="38">
          <cell r="O38">
            <v>1.01628987807994</v>
          </cell>
        </row>
        <row r="72">
          <cell r="O72">
            <v>1.01509681272301</v>
          </cell>
        </row>
        <row r="77">
          <cell r="O77">
            <v>1.05001437674506</v>
          </cell>
        </row>
        <row r="82">
          <cell r="Z82">
            <v>1.02102148610867</v>
          </cell>
        </row>
        <row r="137">
          <cell r="O137">
            <v>0.828884873716051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</sheetNames>
    <sheetDataSet>
      <sheetData sheetId="0">
        <row r="12">
          <cell r="O12">
            <v>1.01170159549462</v>
          </cell>
        </row>
        <row r="13">
          <cell r="Z13">
            <v>1.16320049476072</v>
          </cell>
        </row>
        <row r="30">
          <cell r="O30">
            <v>1.01073320123173</v>
          </cell>
        </row>
        <row r="30">
          <cell r="Z30">
            <v>0.91679504878458</v>
          </cell>
        </row>
        <row r="38">
          <cell r="O38">
            <v>0.878398979812427</v>
          </cell>
        </row>
        <row r="72">
          <cell r="O72">
            <v>0.754352307125449</v>
          </cell>
        </row>
        <row r="77">
          <cell r="O77">
            <v>0.998631200798381</v>
          </cell>
        </row>
        <row r="82">
          <cell r="Z82">
            <v>1.04467410617794</v>
          </cell>
        </row>
        <row r="137">
          <cell r="O137">
            <v>1.38115938578669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  <sheetName val="Plan1"/>
    </sheetNames>
    <sheetDataSet>
      <sheetData sheetId="0">
        <row r="12">
          <cell r="O12">
            <v>1.00610233174808</v>
          </cell>
        </row>
        <row r="13">
          <cell r="Z13">
            <v>0.974412666668214</v>
          </cell>
        </row>
        <row r="30">
          <cell r="O30">
            <v>1.03843694882319</v>
          </cell>
        </row>
        <row r="30">
          <cell r="Z30">
            <v>0.943075433653917</v>
          </cell>
        </row>
        <row r="38">
          <cell r="O38">
            <v>0.792792019144398</v>
          </cell>
        </row>
        <row r="72">
          <cell r="O72">
            <v>0.90998885210186</v>
          </cell>
        </row>
        <row r="77">
          <cell r="O77">
            <v>0.992329352701345</v>
          </cell>
        </row>
        <row r="82">
          <cell r="Z82">
            <v>1.03214329274298</v>
          </cell>
        </row>
        <row r="131">
          <cell r="O131">
            <v>1.07053749074641</v>
          </cell>
        </row>
        <row r="137">
          <cell r="O137">
            <v>0.955266600480351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</sheetNames>
    <sheetDataSet>
      <sheetData sheetId="0">
        <row r="13">
          <cell r="O13">
            <v>0.874877600641351</v>
          </cell>
        </row>
        <row r="23">
          <cell r="O23">
            <v>0.986614202505027</v>
          </cell>
        </row>
        <row r="27">
          <cell r="O27">
            <v>1.74331420842722</v>
          </cell>
        </row>
        <row r="82">
          <cell r="O82">
            <v>0.971740101123758</v>
          </cell>
        </row>
        <row r="90">
          <cell r="O90">
            <v>0.984458551125379</v>
          </cell>
        </row>
        <row r="100">
          <cell r="O100">
            <v>1.09972154456452</v>
          </cell>
        </row>
        <row r="105">
          <cell r="O105">
            <v>0.950631700497591</v>
          </cell>
        </row>
        <row r="112">
          <cell r="O112">
            <v>1.12502777653636</v>
          </cell>
        </row>
        <row r="115">
          <cell r="O115">
            <v>1.04162910014246</v>
          </cell>
        </row>
        <row r="120">
          <cell r="O120">
            <v>1.04272175852244</v>
          </cell>
        </row>
        <row r="124">
          <cell r="O124">
            <v>1.0161466081592</v>
          </cell>
        </row>
        <row r="131">
          <cell r="O131">
            <v>1.04286421451254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</sheetNames>
    <sheetDataSet>
      <sheetData sheetId="0">
        <row r="13">
          <cell r="O13">
            <v>1.17550638921683</v>
          </cell>
        </row>
        <row r="23">
          <cell r="O23">
            <v>1.17829714534832</v>
          </cell>
        </row>
        <row r="27">
          <cell r="O27">
            <v>0.872347273374161</v>
          </cell>
        </row>
        <row r="82">
          <cell r="O82">
            <v>1.01553066220216</v>
          </cell>
        </row>
        <row r="90">
          <cell r="O90">
            <v>1.18634714194658</v>
          </cell>
        </row>
        <row r="100">
          <cell r="O100">
            <v>0.969427377215356</v>
          </cell>
        </row>
        <row r="105">
          <cell r="O105">
            <v>1.11802650548992</v>
          </cell>
        </row>
        <row r="112">
          <cell r="O112">
            <v>1.06705236511514</v>
          </cell>
        </row>
        <row r="115">
          <cell r="O115">
            <v>1.07785839533627</v>
          </cell>
        </row>
        <row r="120">
          <cell r="O120">
            <v>1.09273989595532</v>
          </cell>
        </row>
        <row r="124">
          <cell r="O124">
            <v>1.02009906238715</v>
          </cell>
        </row>
        <row r="126">
          <cell r="O126">
            <v>1.01211113502885</v>
          </cell>
        </row>
        <row r="131">
          <cell r="O131">
            <v>0.9955254236951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  <sheetName val="Plan1"/>
    </sheetNames>
    <sheetDataSet>
      <sheetData sheetId="0">
        <row r="13">
          <cell r="O13">
            <v>0.957085278643236</v>
          </cell>
        </row>
        <row r="23">
          <cell r="O23">
            <v>0.997353108501888</v>
          </cell>
        </row>
        <row r="27">
          <cell r="O27">
            <v>1.20051724081278</v>
          </cell>
        </row>
        <row r="82">
          <cell r="O82">
            <v>1.04867197425165</v>
          </cell>
        </row>
        <row r="90">
          <cell r="O90">
            <v>1.02360757552332</v>
          </cell>
        </row>
        <row r="100">
          <cell r="O100">
            <v>1.04611494800736</v>
          </cell>
        </row>
        <row r="105">
          <cell r="O105">
            <v>0.997325746899225</v>
          </cell>
        </row>
        <row r="112">
          <cell r="O112">
            <v>1.09012360090543</v>
          </cell>
        </row>
        <row r="115">
          <cell r="O115">
            <v>0.980550290404283</v>
          </cell>
        </row>
        <row r="120">
          <cell r="O120">
            <v>1.11952555177139</v>
          </cell>
        </row>
        <row r="124">
          <cell r="O124">
            <v>1.01983487864433</v>
          </cell>
        </row>
        <row r="126">
          <cell r="O126">
            <v>1.04394758073734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"/>
    </sheetNames>
    <sheetDataSet>
      <sheetData sheetId="0">
        <row r="27">
          <cell r="O27">
            <v>0.947089498046537</v>
          </cell>
        </row>
        <row r="82">
          <cell r="O82">
            <v>1.02519654540901</v>
          </cell>
        </row>
        <row r="90">
          <cell r="O90">
            <v>0.994793403015658</v>
          </cell>
        </row>
        <row r="100">
          <cell r="O100">
            <v>1.07349361298085</v>
          </cell>
        </row>
        <row r="105">
          <cell r="O105">
            <v>1.11506758386897</v>
          </cell>
        </row>
        <row r="112">
          <cell r="O112">
            <v>1.02047850926606</v>
          </cell>
        </row>
        <row r="115">
          <cell r="O115">
            <v>1.03028752250404</v>
          </cell>
        </row>
        <row r="120">
          <cell r="O120">
            <v>1.0492418311255</v>
          </cell>
        </row>
        <row r="124">
          <cell r="O124">
            <v>1.00444912859188</v>
          </cell>
        </row>
        <row r="126">
          <cell r="O126">
            <v>1.05871964854483</v>
          </cell>
        </row>
        <row r="131">
          <cell r="O131">
            <v>1.09780790557056</v>
          </cell>
        </row>
      </sheetData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8"/>
  <sheetViews>
    <sheetView windowProtection="false"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14" activeCellId="0" sqref="1:1048576"/>
    </sheetView>
  </sheetViews>
  <sheetFormatPr defaultRowHeight="15"/>
  <cols>
    <col collapsed="false" hidden="false" max="1" min="1" style="1" width="1.60728744939271"/>
    <col collapsed="false" hidden="false" max="2" min="2" style="1" width="36.9554655870445"/>
    <col collapsed="false" hidden="false" max="7" min="3" style="1" width="12.748987854251"/>
    <col collapsed="false" hidden="false" max="8" min="8" style="1" width="11.5708502024291"/>
    <col collapsed="false" hidden="false" max="9" min="9" style="1" width="15.1052631578947"/>
    <col collapsed="false" hidden="false" max="1025" min="10" style="1" width="8.89068825910931"/>
  </cols>
  <sheetData>
    <row r="1" customFormat="false" ht="15" hidden="false" customHeight="false" outlineLevel="0" collapsed="false">
      <c r="A1" s="0"/>
      <c r="B1" s="0"/>
      <c r="C1" s="2"/>
      <c r="D1" s="2"/>
      <c r="E1" s="3" t="s">
        <v>0</v>
      </c>
      <c r="F1" s="3"/>
      <c r="G1" s="4"/>
      <c r="H1" s="4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" hidden="false" customHeight="false" outlineLevel="0" collapsed="false">
      <c r="A2" s="0"/>
      <c r="B2" s="0"/>
      <c r="C2" s="2"/>
      <c r="D2" s="2"/>
      <c r="E2" s="3"/>
      <c r="F2" s="3"/>
      <c r="G2" s="4"/>
      <c r="H2" s="4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0"/>
      <c r="B3" s="0"/>
      <c r="C3" s="2"/>
      <c r="D3" s="2"/>
      <c r="E3" s="3"/>
      <c r="F3" s="3"/>
      <c r="G3" s="4"/>
      <c r="H3" s="4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0"/>
      <c r="B4" s="0"/>
      <c r="C4" s="2"/>
      <c r="D4" s="2"/>
      <c r="E4" s="2"/>
      <c r="F4" s="4"/>
      <c r="G4" s="4"/>
      <c r="H4" s="4"/>
      <c r="I4" s="2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false" outlineLevel="0" collapsed="false">
      <c r="A5" s="0"/>
      <c r="B5" s="0"/>
      <c r="C5" s="2"/>
      <c r="D5" s="2"/>
      <c r="E5" s="2"/>
      <c r="F5" s="2"/>
      <c r="G5" s="2"/>
      <c r="H5" s="2"/>
      <c r="I5" s="2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0"/>
      <c r="B6" s="5" t="s">
        <v>1</v>
      </c>
      <c r="C6" s="5"/>
      <c r="D6" s="5"/>
      <c r="E6" s="5"/>
      <c r="F6" s="5"/>
      <c r="G6" s="5"/>
      <c r="H6" s="5"/>
      <c r="I6" s="5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0"/>
      <c r="B7" s="0"/>
      <c r="C7" s="6"/>
      <c r="D7" s="2"/>
      <c r="E7" s="2"/>
      <c r="F7" s="2"/>
      <c r="G7" s="2"/>
      <c r="H7" s="2"/>
      <c r="I7" s="6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0"/>
      <c r="B8" s="7" t="s">
        <v>2</v>
      </c>
      <c r="C8" s="7"/>
      <c r="D8" s="7"/>
      <c r="E8" s="7"/>
      <c r="F8" s="7"/>
      <c r="G8" s="7"/>
      <c r="H8" s="7"/>
      <c r="I8" s="7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10" customFormat="false" ht="17.45" hidden="false" customHeight="true" outlineLevel="0" collapsed="false">
      <c r="A10" s="0"/>
      <c r="B10" s="8" t="s">
        <v>3</v>
      </c>
      <c r="C10" s="8"/>
      <c r="D10" s="8"/>
      <c r="E10" s="8"/>
      <c r="F10" s="8"/>
      <c r="G10" s="8"/>
      <c r="H10" s="8"/>
      <c r="I10" s="8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7.45" hidden="false" customHeight="true" outlineLevel="0" collapsed="false">
      <c r="A11" s="0"/>
      <c r="B11" s="8"/>
      <c r="C11" s="8"/>
      <c r="D11" s="8"/>
      <c r="E11" s="8"/>
      <c r="F11" s="8"/>
      <c r="G11" s="8"/>
      <c r="H11" s="8"/>
      <c r="I11" s="8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7.25" hidden="false" customHeight="tru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66" hidden="false" customHeight="true" outlineLevel="0" collapsed="false">
      <c r="A13" s="0"/>
      <c r="B13" s="9" t="s">
        <v>4</v>
      </c>
      <c r="C13" s="9" t="n">
        <v>2011</v>
      </c>
      <c r="D13" s="9" t="n">
        <v>2012</v>
      </c>
      <c r="E13" s="9" t="n">
        <v>2013</v>
      </c>
      <c r="F13" s="9" t="n">
        <v>2014</v>
      </c>
      <c r="G13" s="9" t="n">
        <v>2015</v>
      </c>
      <c r="H13" s="9" t="s">
        <v>5</v>
      </c>
      <c r="I13" s="9" t="s">
        <v>6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0"/>
      <c r="B14" s="10" t="s">
        <v>7</v>
      </c>
      <c r="C14" s="11" t="n">
        <f aca="false">([1]SE!$Z$13-1)*100</f>
        <v>-8.35859366967494</v>
      </c>
      <c r="D14" s="11" t="n">
        <f aca="false">([2]SE!$Z$13-1)*100</f>
        <v>-8.17199793438576</v>
      </c>
      <c r="E14" s="11" t="n">
        <f aca="false">([3]SE!$Z$13-1)*100</f>
        <v>16.3200494760715</v>
      </c>
      <c r="F14" s="11" t="n">
        <f aca="false">([4]SE!$Z$13-1)*100</f>
        <v>-2.55873333317856</v>
      </c>
      <c r="G14" s="11" t="n">
        <v>-9.44445058670609</v>
      </c>
      <c r="H14" s="11" t="n">
        <f aca="false">(((100*(1+C14/100))*(1+D14/100))*(1+E14/100)*(1+F14/100)*(1+G14/100))-100</f>
        <v>-13.6267125641842</v>
      </c>
      <c r="I14" s="12" t="n">
        <f aca="false">((((H14+100)/100)^(1/5))-1)*100</f>
        <v>-2.88733107500523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0"/>
      <c r="B15" s="13" t="s">
        <v>8</v>
      </c>
      <c r="C15" s="14" t="n">
        <f aca="false">-(1-[5]SE!$O$13)*100</f>
        <v>-12.5122399358649</v>
      </c>
      <c r="D15" s="14" t="n">
        <f aca="false">([2]SE!$O$13-1)*100</f>
        <v>-9.37565223604172</v>
      </c>
      <c r="E15" s="14" t="n">
        <f aca="false">([6]SE!$O$13-1)*100</f>
        <v>17.5506389216831</v>
      </c>
      <c r="F15" s="14" t="n">
        <f aca="false">([7]SE!$O$13-1)*100</f>
        <v>-4.29147213567638</v>
      </c>
      <c r="G15" s="14" t="n">
        <v>-10.4623670600317</v>
      </c>
      <c r="H15" s="15" t="n">
        <f aca="false">(((100*(1+C15/100))*(1+D15/100))*(1+E15/100)*(1+F15/100)*(1+G15/100))-100</f>
        <v>-20.1318857383039</v>
      </c>
      <c r="I15" s="16" t="n">
        <f aca="false">((((H15+100)/100)^(1/5))-1)*100</f>
        <v>-4.3963031487785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0"/>
      <c r="B16" s="13" t="s">
        <v>9</v>
      </c>
      <c r="C16" s="14" t="n">
        <f aca="false">-(1-[5]SE!$O$23)*100</f>
        <v>-1.33857974949729</v>
      </c>
      <c r="D16" s="14" t="n">
        <f aca="false">([2]SE!$O$23-1)*100</f>
        <v>-4.6729514222502</v>
      </c>
      <c r="E16" s="14" t="n">
        <f aca="false">([6]SE!$O$23-1)*100</f>
        <v>17.8297145348324</v>
      </c>
      <c r="F16" s="14" t="n">
        <f aca="false">([7]SE!$O$23-1)*100</f>
        <v>-0.264689149811204</v>
      </c>
      <c r="G16" s="14" t="n">
        <v>-1.92306554405254</v>
      </c>
      <c r="H16" s="15" t="n">
        <f aca="false">(((100*(1+C16/100))*(1+D16/100))*(1+E16/100)*(1+F16/100)*(1+G16/100))-100</f>
        <v>8.40121848611003</v>
      </c>
      <c r="I16" s="16" t="n">
        <f aca="false">((((H16+100)/100)^(1/5))-1)*100</f>
        <v>1.6264681707534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8" hidden="false" customHeight="true" outlineLevel="0" collapsed="false">
      <c r="A17" s="0"/>
      <c r="B17" s="13" t="s">
        <v>10</v>
      </c>
      <c r="C17" s="14" t="n">
        <f aca="false">([5]SE!$O$27-1)*100</f>
        <v>74.3314208427224</v>
      </c>
      <c r="D17" s="14" t="n">
        <f aca="false">-(1-[8]SE!$O$27)*100</f>
        <v>-5.29105019534631</v>
      </c>
      <c r="E17" s="14" t="n">
        <f aca="false">-(1-[6]SE!$O$27)*100</f>
        <v>-12.7652726625839</v>
      </c>
      <c r="F17" s="14" t="n">
        <f aca="false">([7]SE!$O$27-1)*100</f>
        <v>20.0517240812781</v>
      </c>
      <c r="G17" s="14" t="n">
        <v>-39.0666402627813</v>
      </c>
      <c r="H17" s="15" t="n">
        <f aca="false">(((100*(1+C17/100))*(1+D17/100))*(1+E17/100)*(1+F17/100)*(1+G17/100))-100</f>
        <v>5.36093715993047</v>
      </c>
      <c r="I17" s="16" t="n">
        <f aca="false">((((H17+100)/100)^(1/5))-1)*100</f>
        <v>1.0499085889133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0"/>
      <c r="B18" s="17" t="s">
        <v>11</v>
      </c>
      <c r="C18" s="18" t="n">
        <f aca="false">([1]SE!$Z$30-1)*100</f>
        <v>13.9567086914268</v>
      </c>
      <c r="D18" s="18" t="n">
        <f aca="false">([2]SE!$Z$30-1)*100</f>
        <v>0.166314401770018</v>
      </c>
      <c r="E18" s="18" t="n">
        <f aca="false">([3]SE!$Z$30-1)*100</f>
        <v>-8.32049512154198</v>
      </c>
      <c r="F18" s="18" t="n">
        <f aca="false">([4]SE!$Z$30-1)*100</f>
        <v>-5.69245663460828</v>
      </c>
      <c r="G18" s="18" t="n">
        <v>-9.71279904510984</v>
      </c>
      <c r="H18" s="18" t="n">
        <f aca="false">(((100*(1+C18/100))*(1+D18/100))*(1+E18/100)*(1+F18/100)*(1+G18/100))-100</f>
        <v>-10.8940976970552</v>
      </c>
      <c r="I18" s="19" t="n">
        <f aca="false">((((H18+100)/100)^(1/5))-1)*100</f>
        <v>-2.28048688151347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0"/>
      <c r="B19" s="13" t="s">
        <v>12</v>
      </c>
      <c r="C19" s="14" t="n">
        <f aca="false">([1]SE!$O$30-1)*100</f>
        <v>28.3062958246024</v>
      </c>
      <c r="D19" s="14" t="n">
        <f aca="false">([2]SE!$O$30-1)*100</f>
        <v>-7.55417067971395</v>
      </c>
      <c r="E19" s="14" t="n">
        <f aca="false">([3]SE!$O$30-1)*100</f>
        <v>1.07332012317312</v>
      </c>
      <c r="F19" s="14" t="n">
        <f aca="false">([4]SE!$O$30-1)*100</f>
        <v>3.84369488231877</v>
      </c>
      <c r="G19" s="14" t="n">
        <v>-19.6094009268879</v>
      </c>
      <c r="H19" s="15" t="n">
        <f aca="false">(((100*(1+C19/100))*(1+D19/100))*(1+E19/100)*(1+F19/100)*(1+G19/100))-100</f>
        <v>0.0822866429525817</v>
      </c>
      <c r="I19" s="16" t="n">
        <f aca="false">((((H19+100)/100)^(1/5))-1)*100</f>
        <v>0.0164519143901032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0"/>
      <c r="B20" s="13" t="s">
        <v>13</v>
      </c>
      <c r="C20" s="14" t="n">
        <f aca="false">([1]SE!$O$38-1)*100</f>
        <v>10.3345166927976</v>
      </c>
      <c r="D20" s="14" t="n">
        <f aca="false">([2]SE!$O$38-1)*100</f>
        <v>1.62898780799448</v>
      </c>
      <c r="E20" s="14" t="n">
        <f aca="false">([3]SE!$O$38-1)*100</f>
        <v>-12.1601020187573</v>
      </c>
      <c r="F20" s="14" t="n">
        <f aca="false">([4]SE!$O$38-1)*100</f>
        <v>-20.7207980855602</v>
      </c>
      <c r="G20" s="14" t="n">
        <v>-2.43878366917907</v>
      </c>
      <c r="H20" s="15" t="n">
        <f aca="false">(((100*(1+C20/100))*(1+D20/100))*(1+E20/100)*(1+F20/100)*(1+G20/100))-100</f>
        <v>-23.8171359656088</v>
      </c>
      <c r="I20" s="16" t="n">
        <f aca="false">((((H20+100)/100)^(1/5))-1)*100</f>
        <v>-5.2953160419264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26.25" hidden="false" customHeight="false" outlineLevel="0" collapsed="false">
      <c r="A21" s="0"/>
      <c r="B21" s="20" t="s">
        <v>14</v>
      </c>
      <c r="C21" s="14" t="n">
        <f aca="false">([1]SE!$O$72-1)*100</f>
        <v>12.0857870827277</v>
      </c>
      <c r="D21" s="14" t="n">
        <f aca="false">([2]SE!$O$72-1)*100</f>
        <v>1.50968127230138</v>
      </c>
      <c r="E21" s="14" t="n">
        <f aca="false">([3]SE!$O$72-1)*100</f>
        <v>-24.5647692874551</v>
      </c>
      <c r="F21" s="14" t="n">
        <f aca="false">([4]SE!$O$72-1)*100</f>
        <v>-9.00111478981405</v>
      </c>
      <c r="G21" s="14" t="n">
        <v>-6.62448127693879</v>
      </c>
      <c r="H21" s="15" t="n">
        <f aca="false">(((100*(1+C21/100))*(1+D21/100))*(1+E21/100)*(1+F21/100)*(1+G21/100))-100</f>
        <v>-27.0708196849278</v>
      </c>
      <c r="I21" s="16" t="n">
        <f aca="false">((((H21+100)/100)^(1/5))-1)*100</f>
        <v>-6.11844671188658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0"/>
      <c r="B22" s="13" t="s">
        <v>15</v>
      </c>
      <c r="C22" s="14" t="n">
        <f aca="false">([1]SE!$O$77-1)*100</f>
        <v>6.56796355409008</v>
      </c>
      <c r="D22" s="14" t="n">
        <f aca="false">([2]SE!$O$77-1)*100</f>
        <v>5.00143767450589</v>
      </c>
      <c r="E22" s="14" t="n">
        <f aca="false">([3]SE!$O$77-1)*100</f>
        <v>-0.136879920161948</v>
      </c>
      <c r="F22" s="14" t="n">
        <f aca="false">([4]SE!$O$77-1)*100</f>
        <v>-0.767064729865463</v>
      </c>
      <c r="G22" s="14" t="n">
        <v>-8.2400450427166</v>
      </c>
      <c r="H22" s="15" t="n">
        <f aca="false">(((100*(1+C22/100))*(1+D22/100))*(1+E22/100)*(1+F22/100)*(1+G22/100))-100</f>
        <v>1.75038766922067</v>
      </c>
      <c r="I22" s="16" t="n">
        <f aca="false">((((H22+100)/100)^(1/5))-1)*100</f>
        <v>0.347651879077482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0"/>
      <c r="B23" s="17" t="s">
        <v>16</v>
      </c>
      <c r="C23" s="18" t="n">
        <f aca="false">([1]SE!$Z$82-1)*100</f>
        <v>1.92704733042048</v>
      </c>
      <c r="D23" s="18" t="n">
        <f aca="false">([2]SE!$Z$82-1)*100</f>
        <v>2.10214861086697</v>
      </c>
      <c r="E23" s="18" t="n">
        <f aca="false">([3]SE!$Z$82-1)*100</f>
        <v>4.4674106177939</v>
      </c>
      <c r="F23" s="18" t="n">
        <f aca="false">([4]SE!$Z$82-1)*100</f>
        <v>3.2143292742979</v>
      </c>
      <c r="G23" s="18" t="n">
        <v>-0.511193491003903</v>
      </c>
      <c r="H23" s="18" t="n">
        <f aca="false">(((100*(1+C23/100))*(1+D23/100))*(1+E23/100)*(1+F23/100)*(1+G23/100))-100</f>
        <v>11.6398825217719</v>
      </c>
      <c r="I23" s="19" t="n">
        <f aca="false">((((H23+100)/100)^(1/5))-1)*100</f>
        <v>2.22659000102747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26.25" hidden="false" customHeight="false" outlineLevel="0" collapsed="false">
      <c r="A24" s="0"/>
      <c r="B24" s="13" t="s">
        <v>17</v>
      </c>
      <c r="C24" s="14" t="n">
        <f aca="false">([5]SE!$O$82-1)*100</f>
        <v>-2.82598988762417</v>
      </c>
      <c r="D24" s="14" t="n">
        <f aca="false">([8]SE!$O$82-1)*100</f>
        <v>2.51965454090075</v>
      </c>
      <c r="E24" s="14" t="n">
        <f aca="false">([6]SE!$O$82-1)*100</f>
        <v>1.55306622021567</v>
      </c>
      <c r="F24" s="14" t="n">
        <f aca="false">([7]SE!$O$82-1)*100</f>
        <v>4.86719742516524</v>
      </c>
      <c r="G24" s="14" t="n">
        <v>-4.90187108821859</v>
      </c>
      <c r="H24" s="15" t="n">
        <f aca="false">(((100*(1+C24/100))*(1+D24/100))*(1+E24/100)*(1+F24/100)*(1+G24/100))-100</f>
        <v>0.893208641400122</v>
      </c>
      <c r="I24" s="16" t="n">
        <f aca="false">((((H24+100)/100)^(1/5))-1)*100</f>
        <v>0.178006870277314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6.9" hidden="false" customHeight="true" outlineLevel="0" collapsed="false">
      <c r="A25" s="0"/>
      <c r="B25" s="13" t="s">
        <v>18</v>
      </c>
      <c r="C25" s="14" t="n">
        <f aca="false">([5]SE!$O$90-1)*100</f>
        <v>-1.55414488746211</v>
      </c>
      <c r="D25" s="14" t="n">
        <f aca="false">([8]SE!$O$90-1)*100</f>
        <v>-0.520659698434234</v>
      </c>
      <c r="E25" s="14" t="n">
        <f aca="false">([6]SE!$O$90-1)*100</f>
        <v>18.6347141946578</v>
      </c>
      <c r="F25" s="14" t="n">
        <f aca="false">([7]SE!$O$90-1)*100</f>
        <v>2.36075755233234</v>
      </c>
      <c r="G25" s="14" t="n">
        <v>-8.07686667110533</v>
      </c>
      <c r="H25" s="15" t="n">
        <f aca="false">(((100*(1+C25/100))*(1+D25/100))*(1+E25/100)*(1+F25/100)*(1+G25/100))-100</f>
        <v>9.32020348377402</v>
      </c>
      <c r="I25" s="16" t="n">
        <f aca="false">((((H25+100)/100)^(1/5))-1)*100</f>
        <v>1.79819705219866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0"/>
      <c r="B26" s="13" t="s">
        <v>19</v>
      </c>
      <c r="C26" s="14" t="n">
        <f aca="false">([5]SE!$O$100-1)*100</f>
        <v>9.97215445645194</v>
      </c>
      <c r="D26" s="14" t="n">
        <f aca="false">([8]SE!$O$100-1)*100</f>
        <v>7.3493612980849</v>
      </c>
      <c r="E26" s="14" t="n">
        <f aca="false">([6]SE!$O$100-1)*100</f>
        <v>-3.0572622784644</v>
      </c>
      <c r="F26" s="14" t="n">
        <f aca="false">([7]SE!$O$100-1)*100</f>
        <v>4.61149480073588</v>
      </c>
      <c r="G26" s="14" t="n">
        <v>-4.40549431517118</v>
      </c>
      <c r="H26" s="15" t="n">
        <f aca="false">(((100*(1+C26/100))*(1+D26/100))*(1+E26/100)*(1+F26/100)*(1+G26/100))-100</f>
        <v>14.4484243912928</v>
      </c>
      <c r="I26" s="16" t="n">
        <f aca="false">((((H26+100)/100)^(1/5))-1)*100</f>
        <v>2.73583702408016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0"/>
      <c r="B27" s="13" t="s">
        <v>20</v>
      </c>
      <c r="C27" s="14" t="n">
        <f aca="false">([5]SE!$O$105-1)*100</f>
        <v>-4.93682995024092</v>
      </c>
      <c r="D27" s="14" t="n">
        <f aca="false">([8]SE!$O$105-1)*100</f>
        <v>11.5067583868967</v>
      </c>
      <c r="E27" s="14" t="n">
        <f aca="false">([6]SE!$O$105-1)*100</f>
        <v>11.8026505489915</v>
      </c>
      <c r="F27" s="14" t="n">
        <f aca="false">([7]SE!$O$105-1)*100</f>
        <v>-0.26742531007754</v>
      </c>
      <c r="G27" s="14" t="n">
        <v>-1.36092749824314</v>
      </c>
      <c r="H27" s="15" t="n">
        <f aca="false">(((100*(1+C27/100))*(1+D27/100))*(1+E27/100)*(1+F27/100)*(1+G27/100))-100</f>
        <v>16.5873936644224</v>
      </c>
      <c r="I27" s="16" t="n">
        <f aca="false">((((H27+100)/100)^(1/5))-1)*100</f>
        <v>3.11701168310825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26.25" hidden="false" customHeight="false" outlineLevel="0" collapsed="false">
      <c r="A28" s="0"/>
      <c r="B28" s="13" t="s">
        <v>21</v>
      </c>
      <c r="C28" s="14" t="n">
        <f aca="false">([5]SE!$O$112-1)*100</f>
        <v>12.5027776536357</v>
      </c>
      <c r="D28" s="14" t="n">
        <f aca="false">([8]SE!$O$112-1)*100</f>
        <v>2.04785092660573</v>
      </c>
      <c r="E28" s="14" t="n">
        <f aca="false">([6]SE!$O$112-1)*100</f>
        <v>6.70523651151447</v>
      </c>
      <c r="F28" s="14" t="n">
        <f aca="false">([7]SE!$O$112-1)*100</f>
        <v>9.01236009054267</v>
      </c>
      <c r="G28" s="14" t="n">
        <v>1.40390066491436</v>
      </c>
      <c r="H28" s="15" t="n">
        <f aca="false">(((100*(1+C28/100))*(1+D28/100))*(1+E28/100)*(1+F28/100)*(1+G28/100))-100</f>
        <v>35.420135595619</v>
      </c>
      <c r="I28" s="16" t="n">
        <f aca="false">((((H28+100)/100)^(1/5))-1)*100</f>
        <v>6.25188630027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0"/>
      <c r="B29" s="13" t="s">
        <v>22</v>
      </c>
      <c r="C29" s="14" t="n">
        <f aca="false">([5]SE!$O$115-1)*100</f>
        <v>4.16291001424629</v>
      </c>
      <c r="D29" s="14" t="n">
        <f aca="false">([8]SE!$O$115-1)*100</f>
        <v>3.02875225040382</v>
      </c>
      <c r="E29" s="14" t="n">
        <f aca="false">([6]SE!$O$115-1)*100</f>
        <v>7.7858395336267</v>
      </c>
      <c r="F29" s="14" t="n">
        <f aca="false">([7]SE!$O$115-1)*100</f>
        <v>-1.94497095957173</v>
      </c>
      <c r="G29" s="14" t="n">
        <v>2.7942199262927</v>
      </c>
      <c r="H29" s="15" t="n">
        <f aca="false">(((100*(1+C29/100))*(1+D29/100))*(1+E29/100)*(1+F29/100)*(1+G29/100))-100</f>
        <v>16.5928239063344</v>
      </c>
      <c r="I29" s="16" t="n">
        <f aca="false">((((H29+100)/100)^(1/5))-1)*100</f>
        <v>3.11797223273398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27" hidden="false" customHeight="true" outlineLevel="0" collapsed="false">
      <c r="A30" s="0"/>
      <c r="B30" s="13" t="s">
        <v>23</v>
      </c>
      <c r="C30" s="14" t="n">
        <f aca="false">([5]SE!$O$120-1)*100</f>
        <v>4.2721758522436</v>
      </c>
      <c r="D30" s="14" t="n">
        <f aca="false">([8]SE!$O$120-1)*100</f>
        <v>4.92418311254992</v>
      </c>
      <c r="E30" s="14" t="n">
        <f aca="false">([6]SE!$O$120-1)*100</f>
        <v>9.27398959553238</v>
      </c>
      <c r="F30" s="14" t="n">
        <f aca="false">([7]SE!$O$120-1)*100</f>
        <v>11.952555177139</v>
      </c>
      <c r="G30" s="14" t="n">
        <v>-1.30920066298218</v>
      </c>
      <c r="H30" s="15" t="n">
        <f aca="false">(((100*(1+C30/100))*(1+D30/100))*(1+E30/100)*(1+F30/100)*(1+G30/100))-100</f>
        <v>32.0904771592394</v>
      </c>
      <c r="I30" s="16" t="n">
        <f aca="false">((((H30+100)/100)^(1/5))-1)*100</f>
        <v>5.72417424802052</v>
      </c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26.25" hidden="false" customHeight="false" outlineLevel="0" collapsed="false">
      <c r="A31" s="0"/>
      <c r="B31" s="13" t="s">
        <v>24</v>
      </c>
      <c r="C31" s="14" t="n">
        <f aca="false">([5]SE!$O$124-1)*100</f>
        <v>1.61466081592017</v>
      </c>
      <c r="D31" s="14" t="n">
        <f aca="false">([8]SE!$O$124-1)*100</f>
        <v>0.444912859187507</v>
      </c>
      <c r="E31" s="14" t="n">
        <f aca="false">([6]SE!$O$124-1)*100</f>
        <v>2.00990623871546</v>
      </c>
      <c r="F31" s="14" t="n">
        <f aca="false">([7]SE!$O$124-1)*100</f>
        <v>1.98348786443319</v>
      </c>
      <c r="G31" s="14" t="n">
        <v>2.30396395831001</v>
      </c>
      <c r="H31" s="15" t="n">
        <f aca="false">(((100*(1+C31/100))*(1+D31/100))*(1+E31/100)*(1+F31/100)*(1+G31/100))-100</f>
        <v>8.62980227214254</v>
      </c>
      <c r="I31" s="16" t="n">
        <f aca="false">((((H31+100)/100)^(1/5))-1)*100</f>
        <v>1.66929166280581</v>
      </c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5" hidden="false" customHeight="false" outlineLevel="0" collapsed="false">
      <c r="A32" s="0"/>
      <c r="B32" s="21" t="s">
        <v>25</v>
      </c>
      <c r="C32" s="14" t="n">
        <f aca="false">([5]SE!$O$124-1)*100</f>
        <v>1.61466081592017</v>
      </c>
      <c r="D32" s="14" t="n">
        <f aca="false">([8]SE!$O$126-1)*100</f>
        <v>5.87196485448316</v>
      </c>
      <c r="E32" s="14" t="n">
        <f aca="false">([6]SE!$O$126-1)*100</f>
        <v>1.2111135028853</v>
      </c>
      <c r="F32" s="14" t="n">
        <f aca="false">([7]SE!$O$126-1)*100</f>
        <v>4.39475807373386</v>
      </c>
      <c r="G32" s="14" t="n">
        <v>-2.22580448977248</v>
      </c>
      <c r="H32" s="15" t="n">
        <f aca="false">(((100*(1+C32/100))*(1+D32/100))*(1+E32/100)*(1+F32/100)*(1+G32/100))-100</f>
        <v>11.1395134809034</v>
      </c>
      <c r="I32" s="16" t="n">
        <f aca="false">((((H32+100)/100)^(1/5))-1)*100</f>
        <v>2.13478952542676</v>
      </c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26.25" hidden="false" customHeight="false" outlineLevel="0" collapsed="false">
      <c r="A33" s="0"/>
      <c r="B33" s="13" t="s">
        <v>26</v>
      </c>
      <c r="C33" s="14" t="n">
        <f aca="false">([5]SE!$O$131-1)*100</f>
        <v>4.28642145125433</v>
      </c>
      <c r="D33" s="14" t="n">
        <f aca="false">([8]SE!$O$131-1)*100</f>
        <v>9.78079055705623</v>
      </c>
      <c r="E33" s="14" t="n">
        <f aca="false">([6]SE!$O$131-1)*100</f>
        <v>-0.447457630490045</v>
      </c>
      <c r="F33" s="14" t="n">
        <f aca="false">([4]SE!$O$131-1)*100</f>
        <v>7.05374907464078</v>
      </c>
      <c r="G33" s="14" t="n">
        <v>-6.80875541886935</v>
      </c>
      <c r="H33" s="15" t="n">
        <f aca="false">(((100*(1+C33/100))*(1+D33/100))*(1+E33/100)*(1+F33/100)*(1+G33/100))-100</f>
        <v>13.7060223632688</v>
      </c>
      <c r="I33" s="16" t="n">
        <f aca="false">((((H33+100)/100)^(1/5))-1)*100</f>
        <v>2.60220483116367</v>
      </c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0"/>
      <c r="B34" s="22" t="s">
        <v>27</v>
      </c>
      <c r="C34" s="23" t="n">
        <f aca="false">([1]SE!$O$137-1)*100</f>
        <v>-4.83192049359228</v>
      </c>
      <c r="D34" s="23" t="n">
        <f aca="false">([2]SE!$O$137-1)*100</f>
        <v>-17.1115126283949</v>
      </c>
      <c r="E34" s="23" t="n">
        <f aca="false">([3]SE!$O$137-1)*100</f>
        <v>38.115938578669</v>
      </c>
      <c r="F34" s="23" t="n">
        <f aca="false">([4]SE!$O$137-1)*100</f>
        <v>-4.47333995196486</v>
      </c>
      <c r="G34" s="23" t="n">
        <v>14.35317718108</v>
      </c>
      <c r="H34" s="24" t="n">
        <f aca="false">(((100*(1+C34/100))*(1+D34/100))*(1+E34/100)*(1+F34/100)*(1+G34/100))-100</f>
        <v>19.0151224349975</v>
      </c>
      <c r="I34" s="25" t="n">
        <f aca="false">((((H34+100)/100)^(1/5))-1)*100</f>
        <v>3.54292506509717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0"/>
      <c r="B35" s="26" t="s">
        <v>28</v>
      </c>
      <c r="C35" s="26" t="n">
        <f aca="false">([1]SE!$O$12-1)*100</f>
        <v>4.75380619540453</v>
      </c>
      <c r="D35" s="26" t="n">
        <f aca="false">([2]SE!$O$12-1)*100</f>
        <v>0.990805419496166</v>
      </c>
      <c r="E35" s="26" t="n">
        <f aca="false">([3]SE!$O$12-1)*100</f>
        <v>1.17015954946196</v>
      </c>
      <c r="F35" s="26" t="n">
        <f aca="false">([4]SE!$O$12-1)*100</f>
        <v>0.61023317480835</v>
      </c>
      <c r="G35" s="26" t="n">
        <v>-3.246758717008</v>
      </c>
      <c r="H35" s="26" t="n">
        <f aca="false">(((100*(1+C35/100))*(1+D35/100))*(1+E35/100)*(1+F35/100)*(1+G35/100))-100</f>
        <v>4.18657493092231</v>
      </c>
      <c r="I35" s="26" t="n">
        <f aca="false">((((H35+100)/100)^(1/5))-1)*100</f>
        <v>0.823635277111889</v>
      </c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7.9" hidden="false" customHeight="true" outlineLevel="0" collapsed="false">
      <c r="A36" s="0"/>
      <c r="B36" s="27"/>
      <c r="C36" s="28"/>
      <c r="D36" s="28"/>
      <c r="E36" s="28"/>
      <c r="F36" s="28"/>
      <c r="G36" s="29"/>
      <c r="H36" s="28"/>
      <c r="I36" s="28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30" customFormat="true" ht="15" hidden="false" customHeight="false" outlineLevel="0" collapsed="false">
      <c r="B37" s="26" t="s">
        <v>29</v>
      </c>
      <c r="C37" s="26" t="n">
        <v>4.7</v>
      </c>
      <c r="D37" s="26" t="n">
        <v>1.5</v>
      </c>
      <c r="E37" s="26" t="n">
        <v>1</v>
      </c>
      <c r="F37" s="26" t="n">
        <v>0.4</v>
      </c>
      <c r="G37" s="26" t="n">
        <v>-3.3</v>
      </c>
      <c r="H37" s="26" t="s">
        <v>30</v>
      </c>
      <c r="I37" s="26" t="s">
        <v>30</v>
      </c>
    </row>
    <row r="38" customFormat="false" ht="15" hidden="false" customHeight="false" outlineLevel="0" collapsed="false">
      <c r="A38" s="30"/>
      <c r="B38" s="31" t="s">
        <v>31</v>
      </c>
      <c r="C38" s="32"/>
      <c r="D38" s="32"/>
      <c r="E38" s="32"/>
      <c r="F38" s="32"/>
      <c r="G38" s="32"/>
      <c r="H38" s="32"/>
      <c r="I38" s="32"/>
    </row>
  </sheetData>
  <mergeCells count="4">
    <mergeCell ref="E1:F3"/>
    <mergeCell ref="B6:I6"/>
    <mergeCell ref="B8:I8"/>
    <mergeCell ref="B10:I1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LibreOffice/5.1.6.2$Linux_X86_64 LibreOffice_project/10m0$Build-2</Application>
  <Company>IBGE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2017-11-29T14:27:56Z</dcterms:created>
  <dc:creator>SIDRA</dc:creator>
  <dc:description/>
  <dc:language>pt-BR</dc:language>
  <cp:lastModifiedBy/>
  <dcterms:modified xsi:type="dcterms:W3CDTF">2018-04-24T14:21:14Z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IBGE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